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llumarthur/Downloads/"/>
    </mc:Choice>
  </mc:AlternateContent>
  <xr:revisionPtr revIDLastSave="0" documentId="13_ncr:1_{56DE4845-6D47-AA4D-8252-F1C5F07CC687}" xr6:coauthVersionLast="47" xr6:coauthVersionMax="47" xr10:uidLastSave="{00000000-0000-0000-0000-000000000000}"/>
  <bookViews>
    <workbookView xWindow="40" yWindow="500" windowWidth="23800" windowHeight="21820" xr2:uid="{8288B470-18BA-3B49-83DF-5D15B4BB763C}"/>
  </bookViews>
  <sheets>
    <sheet name="5.1" sheetId="1" r:id="rId1"/>
    <sheet name="5.2" sheetId="2" r:id="rId2"/>
    <sheet name="5.3" sheetId="5" r:id="rId3"/>
    <sheet name="5.4" sheetId="6" r:id="rId4"/>
    <sheet name="5.5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13" i="1"/>
  <c r="F12" i="1"/>
  <c r="C19" i="6" l="1"/>
  <c r="C12" i="6"/>
  <c r="C13" i="6" s="1"/>
  <c r="C14" i="6" s="1"/>
  <c r="C15" i="6" s="1"/>
  <c r="C16" i="6" s="1"/>
  <c r="C17" i="6" s="1"/>
  <c r="C18" i="6" s="1"/>
  <c r="C9" i="6"/>
  <c r="C10" i="6" s="1"/>
  <c r="C11" i="6" s="1"/>
  <c r="C8" i="6"/>
  <c r="C8" i="5"/>
  <c r="C9" i="5" s="1"/>
  <c r="C10" i="5" s="1"/>
  <c r="C11" i="5" s="1"/>
  <c r="C12" i="5" s="1"/>
  <c r="C13" i="5" s="1"/>
  <c r="D7" i="2"/>
  <c r="D8" i="2"/>
  <c r="D9" i="2"/>
  <c r="D10" i="2"/>
  <c r="D11" i="2"/>
  <c r="D12" i="2"/>
  <c r="D13" i="2"/>
  <c r="D6" i="2"/>
  <c r="F14" i="1"/>
  <c r="F11" i="1"/>
  <c r="F10" i="1"/>
  <c r="F9" i="1"/>
  <c r="F8" i="1"/>
  <c r="F7" i="1"/>
  <c r="F6" i="1"/>
  <c r="E4" i="5" l="1"/>
</calcChain>
</file>

<file path=xl/sharedStrings.xml><?xml version="1.0" encoding="utf-8"?>
<sst xmlns="http://schemas.openxmlformats.org/spreadsheetml/2006/main" count="57" uniqueCount="50">
  <si>
    <t>(a)</t>
  </si>
  <si>
    <t>(b)</t>
  </si>
  <si>
    <t>(c)</t>
  </si>
  <si>
    <t>(d)</t>
  </si>
  <si>
    <t>(e)</t>
  </si>
  <si>
    <t>(f)</t>
  </si>
  <si>
    <t>(g)</t>
  </si>
  <si>
    <t>Range 2</t>
  </si>
  <si>
    <t>Range 1</t>
  </si>
  <si>
    <r>
      <rPr>
        <b/>
        <i/>
        <sz val="10"/>
        <color theme="1"/>
        <rFont val="Avenir Book"/>
        <family val="2"/>
      </rPr>
      <t>5.1</t>
    </r>
    <r>
      <rPr>
        <sz val="14"/>
        <color theme="1"/>
        <rFont val="Avenir Book"/>
        <family val="2"/>
      </rPr>
      <t xml:space="preserve"> Basic Functions</t>
    </r>
  </si>
  <si>
    <t>(h)</t>
  </si>
  <si>
    <t>(i)</t>
  </si>
  <si>
    <t>(j)</t>
  </si>
  <si>
    <r>
      <rPr>
        <b/>
        <i/>
        <sz val="10"/>
        <color theme="1"/>
        <rFont val="Avenir Book"/>
        <family val="2"/>
      </rPr>
      <t>5.2</t>
    </r>
    <r>
      <rPr>
        <sz val="14"/>
        <color theme="1"/>
        <rFont val="Avenir Book"/>
        <family val="2"/>
      </rPr>
      <t xml:space="preserve"> Key Variables</t>
    </r>
  </si>
  <si>
    <t>Exercise 5.6</t>
  </si>
  <si>
    <t>Pass rate goal</t>
  </si>
  <si>
    <t>Course</t>
  </si>
  <si>
    <t>Number of Students</t>
  </si>
  <si>
    <t>Target no. of passes</t>
  </si>
  <si>
    <t>Maths</t>
  </si>
  <si>
    <t>Spanish</t>
  </si>
  <si>
    <t>History</t>
  </si>
  <si>
    <t>Philosophy</t>
  </si>
  <si>
    <t>Sociology</t>
  </si>
  <si>
    <t>Science</t>
  </si>
  <si>
    <t>Drama</t>
  </si>
  <si>
    <t>Business</t>
  </si>
  <si>
    <r>
      <rPr>
        <b/>
        <i/>
        <sz val="10"/>
        <color theme="1"/>
        <rFont val="Avenir Book"/>
        <family val="2"/>
      </rPr>
      <t>5.3</t>
    </r>
    <r>
      <rPr>
        <sz val="14"/>
        <color theme="1"/>
        <rFont val="Avenir Book"/>
        <family val="2"/>
      </rPr>
      <t xml:space="preserve"> Goal Seek</t>
    </r>
  </si>
  <si>
    <t>Year</t>
  </si>
  <si>
    <t>Percentage increase in workers</t>
  </si>
  <si>
    <t>Number of workers in 2030</t>
  </si>
  <si>
    <t>No. of workers</t>
  </si>
  <si>
    <r>
      <rPr>
        <b/>
        <i/>
        <sz val="10"/>
        <color theme="1"/>
        <rFont val="Avenir Book"/>
        <family val="2"/>
      </rPr>
      <t>5.4</t>
    </r>
    <r>
      <rPr>
        <sz val="14"/>
        <color theme="1"/>
        <rFont val="Avenir Book"/>
        <family val="2"/>
      </rPr>
      <t xml:space="preserve"> Implementing Models</t>
    </r>
  </si>
  <si>
    <t>HP reduction each round</t>
  </si>
  <si>
    <t>HP regeneration each round</t>
  </si>
  <si>
    <t>Monster's initial HP</t>
  </si>
  <si>
    <t>Round</t>
  </si>
  <si>
    <t>HP at end of round</t>
  </si>
  <si>
    <r>
      <rPr>
        <b/>
        <i/>
        <sz val="10"/>
        <color theme="1"/>
        <rFont val="Avenir Book"/>
        <family val="2"/>
      </rPr>
      <t>5.5</t>
    </r>
    <r>
      <rPr>
        <sz val="14"/>
        <color theme="1"/>
        <rFont val="Avenir Book"/>
        <family val="2"/>
      </rPr>
      <t xml:space="preserve"> Graphs and Charts</t>
    </r>
  </si>
  <si>
    <t>Languages</t>
  </si>
  <si>
    <t>French Pupils</t>
  </si>
  <si>
    <t>German Pupils</t>
  </si>
  <si>
    <t>Year 1</t>
  </si>
  <si>
    <t>Year 2</t>
  </si>
  <si>
    <t>Year 3</t>
  </si>
  <si>
    <t>Year 4</t>
  </si>
  <si>
    <t>Year 5</t>
  </si>
  <si>
    <t>Child Height</t>
  </si>
  <si>
    <t>Age</t>
  </si>
  <si>
    <t>Height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</si>
</sst>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venir Book"/>
      <family val="2"/>
    </font>
    <font>
      <sz val="14"/>
      <color theme="1"/>
      <name val="Avenir Book"/>
      <family val="2"/>
    </font>
    <font>
      <b/>
      <sz val="16"/>
      <color theme="1"/>
      <name val="Avenir Book"/>
      <family val="2"/>
    </font>
    <font>
      <b/>
      <i/>
      <sz val="8"/>
      <color theme="1"/>
      <name val="Avenir Book"/>
      <family val="2"/>
    </font>
    <font>
      <b/>
      <i/>
      <sz val="10"/>
      <color theme="1"/>
      <name val="Avenir Book"/>
      <family val="2"/>
    </font>
    <font>
      <b/>
      <sz val="12"/>
      <color theme="1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D7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/>
    <xf numFmtId="0" fontId="5" fillId="0" borderId="0" xfId="0" applyFont="1" applyAlignment="1">
      <alignment horizontal="center"/>
    </xf>
    <xf numFmtId="0" fontId="2" fillId="0" borderId="0" xfId="1" applyNumberFormat="1" applyFont="1" applyFill="1" applyBorder="1" applyProtection="1"/>
    <xf numFmtId="0" fontId="7" fillId="0" borderId="0" xfId="0" applyFont="1" applyAlignment="1">
      <alignment horizontal="center"/>
    </xf>
    <xf numFmtId="0" fontId="2" fillId="0" borderId="0" xfId="0" quotePrefix="1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4" xfId="1" applyNumberFormat="1" applyFont="1" applyFill="1" applyBorder="1" applyProtection="1"/>
    <xf numFmtId="0" fontId="2" fillId="0" borderId="6" xfId="0" applyFont="1" applyBorder="1"/>
    <xf numFmtId="0" fontId="2" fillId="0" borderId="7" xfId="0" applyFont="1" applyBorder="1"/>
    <xf numFmtId="9" fontId="2" fillId="2" borderId="1" xfId="1" applyFont="1" applyFill="1" applyBorder="1" applyProtection="1"/>
    <xf numFmtId="164" fontId="2" fillId="2" borderId="1" xfId="1" applyNumberFormat="1" applyFont="1" applyFill="1" applyBorder="1" applyProtection="1"/>
    <xf numFmtId="164" fontId="2" fillId="2" borderId="1" xfId="0" applyNumberFormat="1" applyFont="1" applyFill="1" applyBorder="1"/>
    <xf numFmtId="0" fontId="7" fillId="0" borderId="2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0" xfId="0" applyNumberFormat="1" applyFont="1"/>
    <xf numFmtId="10" fontId="2" fillId="0" borderId="0" xfId="0" applyNumberFormat="1" applyFont="1"/>
    <xf numFmtId="0" fontId="7" fillId="0" borderId="0" xfId="0" applyFont="1" applyAlignment="1">
      <alignment wrapText="1"/>
    </xf>
    <xf numFmtId="10" fontId="2" fillId="2" borderId="1" xfId="0" applyNumberFormat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9" fontId="2" fillId="0" borderId="0" xfId="1" applyFont="1" applyFill="1" applyBorder="1" applyProtection="1"/>
    <xf numFmtId="0" fontId="2" fillId="0" borderId="0" xfId="0" applyFont="1" applyAlignment="1">
      <alignment wrapText="1"/>
    </xf>
    <xf numFmtId="0" fontId="2" fillId="0" borderId="4" xfId="0" quotePrefix="1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7" fillId="0" borderId="2" xfId="0" quotePrefix="1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5" xfId="0" applyNumberFormat="1" applyFont="1" applyBorder="1"/>
    <xf numFmtId="0" fontId="7" fillId="0" borderId="2" xfId="0" applyFont="1" applyBorder="1"/>
  </cellXfs>
  <cellStyles count="2">
    <cellStyle name="Normal" xfId="0" builtinId="0"/>
    <cellStyle name="Per cent" xfId="1" builtinId="5"/>
  </cellStyles>
  <dxfs count="2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Language</a:t>
            </a:r>
            <a:r>
              <a:rPr lang="en-GB" baseline="0"/>
              <a:t> Students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'5.5'!$C$4</c:f>
              <c:strCache>
                <c:ptCount val="1"/>
                <c:pt idx="0">
                  <c:v>French Pupils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'5.5'!$B$5:$B$9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'5.5'!$C$5:$C$9</c:f>
              <c:numCache>
                <c:formatCode>General</c:formatCode>
                <c:ptCount val="5"/>
                <c:pt idx="0">
                  <c:v>84</c:v>
                </c:pt>
                <c:pt idx="1">
                  <c:v>75</c:v>
                </c:pt>
                <c:pt idx="2">
                  <c:v>78</c:v>
                </c:pt>
                <c:pt idx="3">
                  <c:v>64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7-B04D-A6A9-F8DAB1757510}"/>
            </c:ext>
          </c:extLst>
        </c:ser>
        <c:ser>
          <c:idx val="1"/>
          <c:order val="1"/>
          <c:tx>
            <c:strRef>
              <c:f>'5.5'!$D$4</c:f>
              <c:strCache>
                <c:ptCount val="1"/>
                <c:pt idx="0">
                  <c:v>German Pupils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'5.5'!$B$5:$B$9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'5.5'!$D$5:$D$9</c:f>
              <c:numCache>
                <c:formatCode>General</c:formatCode>
                <c:ptCount val="5"/>
                <c:pt idx="0">
                  <c:v>52</c:v>
                </c:pt>
                <c:pt idx="1">
                  <c:v>56</c:v>
                </c:pt>
                <c:pt idx="2">
                  <c:v>55</c:v>
                </c:pt>
                <c:pt idx="3">
                  <c:v>58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7-B04D-A6A9-F8DAB1757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142352"/>
        <c:axId val="1023548848"/>
      </c:barChart>
      <c:catAx>
        <c:axId val="816142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548848"/>
        <c:crosses val="autoZero"/>
        <c:auto val="1"/>
        <c:lblAlgn val="ctr"/>
        <c:lblOffset val="100"/>
        <c:noMultiLvlLbl val="0"/>
      </c:catAx>
      <c:valAx>
        <c:axId val="102354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Pupils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4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Child's Height by 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'5.5'!$C$13</c:f>
              <c:strCache>
                <c:ptCount val="1"/>
                <c:pt idx="0">
                  <c:v>Height (cm)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xVal>
            <c:numRef>
              <c:f>'5.5'!$B$14:$B$31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'5.5'!$C$14:$C$31</c:f>
              <c:numCache>
                <c:formatCode>General</c:formatCode>
                <c:ptCount val="18"/>
                <c:pt idx="0">
                  <c:v>80.099999999999994</c:v>
                </c:pt>
                <c:pt idx="1">
                  <c:v>87.1</c:v>
                </c:pt>
                <c:pt idx="2">
                  <c:v>94.9</c:v>
                </c:pt>
                <c:pt idx="3">
                  <c:v>102.2</c:v>
                </c:pt>
                <c:pt idx="4" formatCode="0.0">
                  <c:v>109</c:v>
                </c:pt>
                <c:pt idx="5">
                  <c:v>115.3</c:v>
                </c:pt>
                <c:pt idx="6">
                  <c:v>121.4</c:v>
                </c:pt>
                <c:pt idx="7">
                  <c:v>127.8</c:v>
                </c:pt>
                <c:pt idx="8" formatCode="0.0">
                  <c:v>133</c:v>
                </c:pt>
                <c:pt idx="9">
                  <c:v>138.30000000000001</c:v>
                </c:pt>
                <c:pt idx="10">
                  <c:v>142.69999999999999</c:v>
                </c:pt>
                <c:pt idx="11">
                  <c:v>148.6</c:v>
                </c:pt>
                <c:pt idx="12">
                  <c:v>155.5</c:v>
                </c:pt>
                <c:pt idx="13">
                  <c:v>162.19999999999999</c:v>
                </c:pt>
                <c:pt idx="14">
                  <c:v>168.9</c:v>
                </c:pt>
                <c:pt idx="15">
                  <c:v>172.1</c:v>
                </c:pt>
                <c:pt idx="16">
                  <c:v>173.9</c:v>
                </c:pt>
                <c:pt idx="17">
                  <c:v>174.2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2F-FD4A-B815-2B4D1C608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43152"/>
        <c:axId val="32415232"/>
      </c:scatterChart>
      <c:valAx>
        <c:axId val="3224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15232"/>
        <c:crosses val="autoZero"/>
        <c:crossBetween val="midCat"/>
      </c:valAx>
      <c:valAx>
        <c:axId val="3241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Height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3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1</xdr:row>
      <xdr:rowOff>38100</xdr:rowOff>
    </xdr:from>
    <xdr:to>
      <xdr:col>14</xdr:col>
      <xdr:colOff>241300</xdr:colOff>
      <xdr:row>14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8EED57-F443-0320-4280-9E51B8504B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16</xdr:row>
      <xdr:rowOff>171450</xdr:rowOff>
    </xdr:from>
    <xdr:to>
      <xdr:col>14</xdr:col>
      <xdr:colOff>546100</xdr:colOff>
      <xdr:row>33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EDD368-28C6-EDBB-792B-17CCA7273C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0A7D-EEA1-A847-AF07-5F5A77BDC4E2}">
  <dimension ref="A1:H34"/>
  <sheetViews>
    <sheetView tabSelected="1" zoomScaleNormal="100" workbookViewId="0">
      <selection activeCell="F5" sqref="F5"/>
    </sheetView>
  </sheetViews>
  <sheetFormatPr baseColWidth="10" defaultRowHeight="17"/>
  <cols>
    <col min="1" max="1" width="4.6640625" style="1" customWidth="1"/>
    <col min="2" max="2" width="11.5" style="1" bestFit="1" customWidth="1"/>
    <col min="3" max="4" width="10.83203125" style="1"/>
    <col min="5" max="5" width="4.6640625" style="1" customWidth="1"/>
    <col min="6" max="16384" width="10.83203125" style="1"/>
  </cols>
  <sheetData>
    <row r="1" spans="1:8" ht="23">
      <c r="A1" s="3" t="s">
        <v>14</v>
      </c>
    </row>
    <row r="2" spans="1:8" ht="20">
      <c r="A2" s="2" t="s">
        <v>9</v>
      </c>
      <c r="F2" s="2"/>
      <c r="G2" s="7"/>
      <c r="H2" s="7"/>
    </row>
    <row r="3" spans="1:8">
      <c r="A3" s="5"/>
      <c r="D3" s="8"/>
      <c r="E3" s="5"/>
    </row>
    <row r="4" spans="1:8">
      <c r="A4" s="5"/>
      <c r="B4" s="9" t="s">
        <v>8</v>
      </c>
      <c r="C4" s="10" t="s">
        <v>7</v>
      </c>
      <c r="E4" s="5"/>
    </row>
    <row r="5" spans="1:8">
      <c r="A5" s="5"/>
      <c r="B5" s="11">
        <v>18.600000000000001</v>
      </c>
      <c r="C5" s="12">
        <v>9.1999999999999993</v>
      </c>
      <c r="E5" s="5" t="s">
        <v>0</v>
      </c>
      <c r="F5" s="4">
        <f>B5-C5</f>
        <v>9.4000000000000021</v>
      </c>
    </row>
    <row r="6" spans="1:8">
      <c r="A6" s="5"/>
      <c r="B6" s="11">
        <v>26.6</v>
      </c>
      <c r="C6" s="12">
        <v>8.1</v>
      </c>
      <c r="E6" s="5" t="s">
        <v>1</v>
      </c>
      <c r="F6" s="4">
        <f>B6^1.25</f>
        <v>60.409055532307534</v>
      </c>
    </row>
    <row r="7" spans="1:8">
      <c r="A7" s="5"/>
      <c r="B7" s="11">
        <v>5.4</v>
      </c>
      <c r="C7" s="12">
        <v>5.9</v>
      </c>
      <c r="E7" s="5" t="s">
        <v>2</v>
      </c>
      <c r="F7" s="4">
        <f>INT(C7)</f>
        <v>5</v>
      </c>
    </row>
    <row r="8" spans="1:8">
      <c r="A8" s="5"/>
      <c r="B8" s="11">
        <v>12.1</v>
      </c>
      <c r="C8" s="12">
        <v>7.3</v>
      </c>
      <c r="E8" s="5" t="s">
        <v>3</v>
      </c>
      <c r="F8" s="4">
        <f>ROUND(B8,0)</f>
        <v>12</v>
      </c>
    </row>
    <row r="9" spans="1:8" ht="20">
      <c r="A9" s="2"/>
      <c r="B9" s="11">
        <v>21.7</v>
      </c>
      <c r="C9" s="12">
        <v>9.1999999999999993</v>
      </c>
      <c r="E9" s="5" t="s">
        <v>4</v>
      </c>
      <c r="F9" s="4">
        <f>MAX(B5:B34)</f>
        <v>30.8</v>
      </c>
    </row>
    <row r="10" spans="1:8">
      <c r="A10" s="5"/>
      <c r="B10" s="13">
        <v>19.2</v>
      </c>
      <c r="C10" s="12">
        <v>10</v>
      </c>
      <c r="E10" s="5" t="s">
        <v>5</v>
      </c>
      <c r="F10" s="4">
        <f>SUM(C5:C34)</f>
        <v>249.89999999999998</v>
      </c>
    </row>
    <row r="11" spans="1:8">
      <c r="A11" s="5"/>
      <c r="B11" s="11">
        <v>28.9</v>
      </c>
      <c r="C11" s="12">
        <v>10.8</v>
      </c>
      <c r="E11" s="5" t="s">
        <v>6</v>
      </c>
      <c r="F11" s="4" t="b">
        <f>OR(B11&lt;10,C11&lt;10)</f>
        <v>0</v>
      </c>
    </row>
    <row r="12" spans="1:8">
      <c r="A12" s="5"/>
      <c r="B12" s="11">
        <v>11.9</v>
      </c>
      <c r="C12" s="12">
        <v>8.6999999999999993</v>
      </c>
      <c r="E12" s="5" t="s">
        <v>10</v>
      </c>
      <c r="F12" s="4" t="str">
        <f>IF(B12&gt;C12,"B","C")</f>
        <v>B</v>
      </c>
    </row>
    <row r="13" spans="1:8">
      <c r="A13" s="5"/>
      <c r="B13" s="11">
        <v>30.2</v>
      </c>
      <c r="C13" s="12">
        <v>9.1999999999999993</v>
      </c>
      <c r="E13" s="5" t="s">
        <v>11</v>
      </c>
      <c r="F13" s="4">
        <f>COUNTIF(B5:B34,"&gt;=20")</f>
        <v>14</v>
      </c>
    </row>
    <row r="14" spans="1:8" ht="20">
      <c r="A14" s="2"/>
      <c r="B14" s="11">
        <v>11.4</v>
      </c>
      <c r="C14" s="12">
        <v>8.9</v>
      </c>
      <c r="E14" s="5" t="s">
        <v>12</v>
      </c>
      <c r="F14" s="17">
        <f>F13/30</f>
        <v>0.46666666666666667</v>
      </c>
    </row>
    <row r="15" spans="1:8">
      <c r="A15" s="5"/>
      <c r="B15" s="13">
        <v>26.9</v>
      </c>
      <c r="C15" s="12">
        <v>10</v>
      </c>
      <c r="E15" s="5"/>
    </row>
    <row r="16" spans="1:8">
      <c r="A16" s="5"/>
      <c r="B16" s="11">
        <v>23</v>
      </c>
      <c r="C16" s="12">
        <v>7.8</v>
      </c>
      <c r="E16" s="5"/>
    </row>
    <row r="17" spans="1:5">
      <c r="A17" s="5"/>
      <c r="B17" s="11">
        <v>16.8</v>
      </c>
      <c r="C17" s="12">
        <v>7.1</v>
      </c>
      <c r="E17" s="5"/>
    </row>
    <row r="18" spans="1:5">
      <c r="A18" s="5"/>
      <c r="B18" s="11">
        <v>26.2</v>
      </c>
      <c r="C18" s="12">
        <v>8.4</v>
      </c>
      <c r="E18" s="5"/>
    </row>
    <row r="19" spans="1:5">
      <c r="A19" s="5"/>
      <c r="B19" s="11">
        <v>5.6</v>
      </c>
      <c r="C19" s="12">
        <v>7.3</v>
      </c>
      <c r="E19" s="5"/>
    </row>
    <row r="20" spans="1:5">
      <c r="B20" s="11">
        <v>9.1999999999999993</v>
      </c>
      <c r="C20" s="12">
        <v>6</v>
      </c>
      <c r="E20" s="5"/>
    </row>
    <row r="21" spans="1:5" ht="20">
      <c r="A21" s="2"/>
      <c r="B21" s="11">
        <v>23.4</v>
      </c>
      <c r="C21" s="12">
        <v>9.4</v>
      </c>
      <c r="E21" s="5"/>
    </row>
    <row r="22" spans="1:5">
      <c r="A22" s="5"/>
      <c r="B22" s="11">
        <v>23.4</v>
      </c>
      <c r="C22" s="12">
        <v>10.7</v>
      </c>
      <c r="E22" s="5"/>
    </row>
    <row r="23" spans="1:5">
      <c r="A23" s="5"/>
      <c r="B23" s="11">
        <v>16.399999999999999</v>
      </c>
      <c r="C23" s="12">
        <v>7.7</v>
      </c>
      <c r="E23" s="5"/>
    </row>
    <row r="24" spans="1:5">
      <c r="A24" s="5"/>
      <c r="B24" s="11">
        <v>20.100000000000001</v>
      </c>
      <c r="C24" s="12">
        <v>8</v>
      </c>
      <c r="E24" s="5"/>
    </row>
    <row r="25" spans="1:5">
      <c r="A25" s="5"/>
      <c r="B25" s="11">
        <v>24.5</v>
      </c>
      <c r="C25" s="12">
        <v>8</v>
      </c>
      <c r="E25" s="5"/>
    </row>
    <row r="26" spans="1:5">
      <c r="A26" s="5"/>
      <c r="B26" s="11">
        <v>30.8</v>
      </c>
      <c r="C26" s="12">
        <v>10.5</v>
      </c>
      <c r="E26" s="5"/>
    </row>
    <row r="27" spans="1:5">
      <c r="A27" s="5"/>
      <c r="B27" s="11">
        <v>23.1</v>
      </c>
      <c r="C27" s="12">
        <v>10</v>
      </c>
      <c r="E27" s="5"/>
    </row>
    <row r="28" spans="1:5">
      <c r="A28" s="5"/>
      <c r="B28" s="11">
        <v>12.3</v>
      </c>
      <c r="C28" s="12">
        <v>8</v>
      </c>
      <c r="E28" s="5"/>
    </row>
    <row r="29" spans="1:5">
      <c r="B29" s="11">
        <v>24.6</v>
      </c>
      <c r="C29" s="12">
        <v>8.6</v>
      </c>
      <c r="E29" s="5"/>
    </row>
    <row r="30" spans="1:5">
      <c r="B30" s="11">
        <v>9.5</v>
      </c>
      <c r="C30" s="12">
        <v>8.1999999999999993</v>
      </c>
      <c r="E30" s="5"/>
    </row>
    <row r="31" spans="1:5">
      <c r="B31" s="11">
        <v>5.0999999999999996</v>
      </c>
      <c r="C31" s="12">
        <v>5.9</v>
      </c>
      <c r="E31" s="5"/>
    </row>
    <row r="32" spans="1:5">
      <c r="B32" s="11">
        <v>17.899999999999999</v>
      </c>
      <c r="C32" s="12">
        <v>7.8</v>
      </c>
      <c r="E32" s="5"/>
    </row>
    <row r="33" spans="2:5">
      <c r="B33" s="11">
        <v>7.1</v>
      </c>
      <c r="C33" s="12">
        <v>6</v>
      </c>
      <c r="E33" s="5"/>
    </row>
    <row r="34" spans="2:5">
      <c r="B34" s="14">
        <v>9.1999999999999993</v>
      </c>
      <c r="C34" s="15">
        <v>7.2</v>
      </c>
      <c r="E34" s="5"/>
    </row>
  </sheetData>
  <conditionalFormatting sqref="F5">
    <cfRule type="expression" dxfId="10" priority="10">
      <formula>IF(_xlfn.FORMULATEXT(F5)="=B5-C5",TRUE)</formula>
    </cfRule>
  </conditionalFormatting>
  <conditionalFormatting sqref="F6">
    <cfRule type="expression" dxfId="19" priority="9">
      <formula>IF(_xlfn.FORMULATEXT(F6)="=B6^1.25",TRUE)</formula>
    </cfRule>
  </conditionalFormatting>
  <conditionalFormatting sqref="F7">
    <cfRule type="expression" dxfId="18" priority="8">
      <formula>IF(_xlfn.FORMULATEXT(F7)="=INT(C7)",TRUE)</formula>
    </cfRule>
  </conditionalFormatting>
  <conditionalFormatting sqref="F8">
    <cfRule type="expression" dxfId="17" priority="7">
      <formula>IF(_xlfn.FORMULATEXT(F8)="=ROUND(B8,0)",TRUE)</formula>
    </cfRule>
  </conditionalFormatting>
  <conditionalFormatting sqref="F9">
    <cfRule type="expression" dxfId="16" priority="6">
      <formula>IF(_xlfn.FORMULATEXT(F9)="=MAX(B5:B34)",TRUE)</formula>
    </cfRule>
  </conditionalFormatting>
  <conditionalFormatting sqref="F10">
    <cfRule type="expression" dxfId="15" priority="5">
      <formula>IF(_xlfn.FORMULATEXT(F10)="=SUM(C5:C34)",TRUE)</formula>
    </cfRule>
  </conditionalFormatting>
  <conditionalFormatting sqref="F11">
    <cfRule type="expression" dxfId="14" priority="4">
      <formula>IF(_xlfn.FORMULATEXT(F11)="=OR(B11&lt;10,C11&lt;10)",TRUE)</formula>
    </cfRule>
  </conditionalFormatting>
  <conditionalFormatting sqref="F12">
    <cfRule type="expression" dxfId="13" priority="3">
      <formula>IF(_xlfn.FORMULATEXT(F12)="=IF(B12&gt;C12,""B"",""C"")",TRUE)</formula>
    </cfRule>
  </conditionalFormatting>
  <conditionalFormatting sqref="F13">
    <cfRule type="expression" dxfId="12" priority="2">
      <formula>IF(_xlfn.FORMULATEXT(F13)="=COUNTIF(B5:B34,""&gt;=20"")",TRUE)</formula>
    </cfRule>
  </conditionalFormatting>
  <conditionalFormatting sqref="F14">
    <cfRule type="expression" dxfId="11" priority="1">
      <formula>IF(_xlfn.FORMULATEXT(F14)="=F13/30",TRUE)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CC77-E99C-2C4C-86C2-0D8FA30EF77A}">
  <dimension ref="A1:H28"/>
  <sheetViews>
    <sheetView zoomScaleNormal="100" workbookViewId="0">
      <selection activeCell="D3" sqref="D3"/>
    </sheetView>
  </sheetViews>
  <sheetFormatPr baseColWidth="10" defaultRowHeight="17"/>
  <cols>
    <col min="1" max="1" width="4.6640625" style="1" customWidth="1"/>
    <col min="2" max="2" width="11.5" style="1" bestFit="1" customWidth="1"/>
    <col min="3" max="16384" width="10.83203125" style="1"/>
  </cols>
  <sheetData>
    <row r="1" spans="1:8" ht="23">
      <c r="A1" s="3" t="s">
        <v>14</v>
      </c>
    </row>
    <row r="2" spans="1:8" ht="20">
      <c r="A2" s="2" t="s">
        <v>13</v>
      </c>
      <c r="E2" s="7"/>
      <c r="F2" s="7"/>
      <c r="G2" s="7"/>
      <c r="H2" s="7"/>
    </row>
    <row r="3" spans="1:8">
      <c r="A3" s="5"/>
      <c r="B3" s="8" t="s">
        <v>15</v>
      </c>
      <c r="D3" s="18">
        <v>0.875</v>
      </c>
    </row>
    <row r="4" spans="1:8">
      <c r="A4" s="5"/>
    </row>
    <row r="5" spans="1:8" ht="36">
      <c r="A5" s="5"/>
      <c r="B5" s="19" t="s">
        <v>16</v>
      </c>
      <c r="C5" s="20" t="s">
        <v>17</v>
      </c>
      <c r="D5" s="21" t="s">
        <v>18</v>
      </c>
    </row>
    <row r="6" spans="1:8">
      <c r="A6" s="5"/>
      <c r="B6" s="22" t="s">
        <v>19</v>
      </c>
      <c r="C6" s="23">
        <v>78</v>
      </c>
      <c r="D6" s="4">
        <f>ROUND(C6*$D$3,0)</f>
        <v>68</v>
      </c>
    </row>
    <row r="7" spans="1:8" ht="20">
      <c r="A7" s="2"/>
      <c r="B7" s="11" t="s">
        <v>20</v>
      </c>
      <c r="C7" s="1">
        <v>32</v>
      </c>
      <c r="D7" s="4">
        <f t="shared" ref="D7:D13" si="0">ROUND(C7*$D$3,0)</f>
        <v>28</v>
      </c>
    </row>
    <row r="8" spans="1:8">
      <c r="A8" s="5"/>
      <c r="B8" s="11" t="s">
        <v>21</v>
      </c>
      <c r="C8" s="1">
        <v>34</v>
      </c>
      <c r="D8" s="4">
        <f t="shared" si="0"/>
        <v>30</v>
      </c>
    </row>
    <row r="9" spans="1:8">
      <c r="A9" s="5"/>
      <c r="B9" s="11" t="s">
        <v>22</v>
      </c>
      <c r="C9" s="1">
        <v>17</v>
      </c>
      <c r="D9" s="4">
        <f t="shared" si="0"/>
        <v>15</v>
      </c>
    </row>
    <row r="10" spans="1:8">
      <c r="A10" s="5"/>
      <c r="B10" s="11" t="s">
        <v>23</v>
      </c>
      <c r="C10" s="1">
        <v>13</v>
      </c>
      <c r="D10" s="4">
        <f t="shared" si="0"/>
        <v>11</v>
      </c>
    </row>
    <row r="11" spans="1:8">
      <c r="B11" s="11" t="s">
        <v>24</v>
      </c>
      <c r="C11" s="1">
        <v>51</v>
      </c>
      <c r="D11" s="4">
        <f t="shared" si="0"/>
        <v>45</v>
      </c>
    </row>
    <row r="12" spans="1:8" ht="20">
      <c r="A12" s="2"/>
      <c r="B12" s="11" t="s">
        <v>25</v>
      </c>
      <c r="C12" s="1">
        <v>8</v>
      </c>
      <c r="D12" s="4">
        <f t="shared" si="0"/>
        <v>7</v>
      </c>
    </row>
    <row r="13" spans="1:8">
      <c r="A13" s="5"/>
      <c r="B13" s="14" t="s">
        <v>26</v>
      </c>
      <c r="C13" s="24">
        <v>30</v>
      </c>
      <c r="D13" s="4">
        <f t="shared" si="0"/>
        <v>26</v>
      </c>
    </row>
    <row r="14" spans="1:8">
      <c r="A14" s="5"/>
    </row>
    <row r="15" spans="1:8">
      <c r="A15" s="5"/>
      <c r="B15" s="6"/>
      <c r="C15" s="25"/>
    </row>
    <row r="16" spans="1:8">
      <c r="A16" s="5"/>
      <c r="C16" s="26"/>
    </row>
    <row r="17" spans="1:3" ht="20">
      <c r="A17" s="2"/>
      <c r="C17" s="25"/>
    </row>
    <row r="18" spans="1:3">
      <c r="A18" s="5"/>
      <c r="C18" s="25"/>
    </row>
    <row r="19" spans="1:3">
      <c r="A19" s="5"/>
      <c r="C19" s="25"/>
    </row>
    <row r="20" spans="1:3">
      <c r="A20" s="5"/>
    </row>
    <row r="21" spans="1:3">
      <c r="A21" s="5"/>
    </row>
    <row r="22" spans="1:3">
      <c r="A22" s="5"/>
    </row>
    <row r="23" spans="1:3">
      <c r="A23" s="5"/>
    </row>
    <row r="24" spans="1:3">
      <c r="A24" s="5"/>
    </row>
    <row r="25" spans="1:3">
      <c r="A25" s="5"/>
    </row>
    <row r="26" spans="1:3">
      <c r="A26" s="5"/>
    </row>
    <row r="27" spans="1:3">
      <c r="A27" s="5"/>
    </row>
    <row r="28" spans="1:3">
      <c r="A2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0700C-8721-3740-ABA1-90CE3481F9BC}">
  <dimension ref="A1:H29"/>
  <sheetViews>
    <sheetView zoomScaleNormal="100" workbookViewId="0">
      <selection activeCell="E3" sqref="E3"/>
    </sheetView>
  </sheetViews>
  <sheetFormatPr baseColWidth="10" defaultRowHeight="17"/>
  <cols>
    <col min="1" max="1" width="4.6640625" style="1" customWidth="1"/>
    <col min="2" max="2" width="11.5" style="1" bestFit="1" customWidth="1"/>
    <col min="3" max="16384" width="10.83203125" style="1"/>
  </cols>
  <sheetData>
    <row r="1" spans="1:8" ht="23">
      <c r="A1" s="3" t="s">
        <v>14</v>
      </c>
    </row>
    <row r="2" spans="1:8" ht="20">
      <c r="A2" s="2" t="s">
        <v>27</v>
      </c>
      <c r="E2" s="7"/>
      <c r="F2" s="7"/>
      <c r="G2" s="7"/>
      <c r="H2" s="7"/>
    </row>
    <row r="3" spans="1:8">
      <c r="A3" s="5"/>
      <c r="B3" s="8" t="s">
        <v>29</v>
      </c>
      <c r="E3" s="28">
        <v>0.34060000000000001</v>
      </c>
    </row>
    <row r="4" spans="1:8">
      <c r="A4" s="5"/>
      <c r="B4" s="8" t="s">
        <v>30</v>
      </c>
      <c r="E4" s="4">
        <f>C13</f>
        <v>80</v>
      </c>
    </row>
    <row r="5" spans="1:8">
      <c r="A5" s="5"/>
    </row>
    <row r="6" spans="1:8" ht="36">
      <c r="A6" s="5"/>
      <c r="B6" s="19" t="s">
        <v>28</v>
      </c>
      <c r="C6" s="21" t="s">
        <v>31</v>
      </c>
      <c r="D6" s="27"/>
    </row>
    <row r="7" spans="1:8">
      <c r="A7" s="5"/>
      <c r="B7" s="22">
        <v>2024</v>
      </c>
      <c r="C7" s="4">
        <v>15</v>
      </c>
    </row>
    <row r="8" spans="1:8" ht="20">
      <c r="A8" s="2"/>
      <c r="B8" s="11">
        <v>2025</v>
      </c>
      <c r="C8" s="4">
        <f>INT(C7*(1+$E$3))</f>
        <v>20</v>
      </c>
    </row>
    <row r="9" spans="1:8">
      <c r="A9" s="5"/>
      <c r="B9" s="11">
        <v>2026</v>
      </c>
      <c r="C9" s="4">
        <f t="shared" ref="C9:C13" si="0">INT(C8*(1+$E$3))</f>
        <v>26</v>
      </c>
    </row>
    <row r="10" spans="1:8">
      <c r="A10" s="5"/>
      <c r="B10" s="11">
        <v>2027</v>
      </c>
      <c r="C10" s="4">
        <f t="shared" si="0"/>
        <v>34</v>
      </c>
    </row>
    <row r="11" spans="1:8">
      <c r="A11" s="5"/>
      <c r="B11" s="11">
        <v>2028</v>
      </c>
      <c r="C11" s="4">
        <f t="shared" si="0"/>
        <v>45</v>
      </c>
    </row>
    <row r="12" spans="1:8">
      <c r="B12" s="11">
        <v>2029</v>
      </c>
      <c r="C12" s="4">
        <f t="shared" si="0"/>
        <v>60</v>
      </c>
    </row>
    <row r="13" spans="1:8" ht="20">
      <c r="A13" s="2"/>
      <c r="B13" s="14">
        <v>2030</v>
      </c>
      <c r="C13" s="4">
        <f t="shared" si="0"/>
        <v>80</v>
      </c>
    </row>
    <row r="14" spans="1:8">
      <c r="A14" s="5"/>
    </row>
    <row r="15" spans="1:8">
      <c r="A15" s="5"/>
    </row>
    <row r="16" spans="1:8">
      <c r="A16" s="5"/>
      <c r="B16" s="6"/>
      <c r="C16" s="25"/>
    </row>
    <row r="17" spans="1:3">
      <c r="A17" s="5"/>
      <c r="C17" s="26"/>
    </row>
    <row r="18" spans="1:3" ht="20">
      <c r="A18" s="2"/>
      <c r="C18" s="25"/>
    </row>
    <row r="19" spans="1:3">
      <c r="A19" s="5"/>
      <c r="C19" s="25"/>
    </row>
    <row r="20" spans="1:3">
      <c r="A20" s="5"/>
      <c r="C20" s="25"/>
    </row>
    <row r="21" spans="1:3">
      <c r="A21" s="5"/>
    </row>
    <row r="22" spans="1:3">
      <c r="A22" s="5"/>
    </row>
    <row r="23" spans="1:3">
      <c r="A23" s="5"/>
    </row>
    <row r="24" spans="1:3">
      <c r="A24" s="5"/>
    </row>
    <row r="25" spans="1:3">
      <c r="A25" s="5"/>
    </row>
    <row r="26" spans="1:3">
      <c r="A26" s="5"/>
    </row>
    <row r="27" spans="1:3">
      <c r="A27" s="5"/>
    </row>
    <row r="28" spans="1:3">
      <c r="A28" s="5"/>
    </row>
    <row r="29" spans="1:3">
      <c r="A2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5CDCD-1423-7141-9E2B-B33C17CBED57}">
  <dimension ref="A1:H30"/>
  <sheetViews>
    <sheetView zoomScaleNormal="100" workbookViewId="0">
      <selection activeCell="E3" sqref="E3"/>
    </sheetView>
  </sheetViews>
  <sheetFormatPr baseColWidth="10" defaultRowHeight="17"/>
  <cols>
    <col min="1" max="1" width="4.6640625" style="1" customWidth="1"/>
    <col min="2" max="2" width="11.5" style="1" bestFit="1" customWidth="1"/>
    <col min="3" max="16384" width="10.83203125" style="1"/>
  </cols>
  <sheetData>
    <row r="1" spans="1:8" ht="23">
      <c r="A1" s="3" t="s">
        <v>14</v>
      </c>
    </row>
    <row r="2" spans="1:8" ht="20">
      <c r="A2" s="2" t="s">
        <v>32</v>
      </c>
      <c r="E2" s="7"/>
      <c r="F2" s="7"/>
      <c r="G2" s="7"/>
      <c r="H2" s="7"/>
    </row>
    <row r="3" spans="1:8" ht="20">
      <c r="A3" s="2"/>
      <c r="B3" s="1" t="s">
        <v>35</v>
      </c>
      <c r="E3" s="4">
        <v>380</v>
      </c>
      <c r="F3" s="7"/>
      <c r="G3" s="7"/>
      <c r="H3" s="7"/>
    </row>
    <row r="4" spans="1:8">
      <c r="A4" s="5"/>
      <c r="B4" s="8" t="s">
        <v>33</v>
      </c>
      <c r="E4" s="4">
        <v>63</v>
      </c>
    </row>
    <row r="5" spans="1:8">
      <c r="A5" s="5"/>
      <c r="B5" s="8" t="s">
        <v>34</v>
      </c>
      <c r="E5" s="16">
        <v>0.15</v>
      </c>
    </row>
    <row r="6" spans="1:8">
      <c r="A6" s="5"/>
    </row>
    <row r="7" spans="1:8" ht="36">
      <c r="A7" s="5"/>
      <c r="B7" s="19" t="s">
        <v>36</v>
      </c>
      <c r="C7" s="21" t="s">
        <v>37</v>
      </c>
      <c r="D7" s="27"/>
    </row>
    <row r="8" spans="1:8">
      <c r="A8" s="5"/>
      <c r="B8" s="22">
        <v>0</v>
      </c>
      <c r="C8" s="4">
        <f>$E$3</f>
        <v>380</v>
      </c>
    </row>
    <row r="9" spans="1:8" ht="20">
      <c r="A9" s="2"/>
      <c r="B9" s="11">
        <v>1</v>
      </c>
      <c r="C9" s="4">
        <f>INT((C8-$E$4)*(1+$E$5))</f>
        <v>364</v>
      </c>
    </row>
    <row r="10" spans="1:8">
      <c r="A10" s="5"/>
      <c r="B10" s="11">
        <v>2</v>
      </c>
      <c r="C10" s="4">
        <f>INT((C9-$E$4)*(1+$E$5))</f>
        <v>346</v>
      </c>
    </row>
    <row r="11" spans="1:8">
      <c r="A11" s="5"/>
      <c r="B11" s="11">
        <v>3</v>
      </c>
      <c r="C11" s="4">
        <f>INT((C10-$E$4)*(1+$E$5))</f>
        <v>325</v>
      </c>
    </row>
    <row r="12" spans="1:8">
      <c r="A12" s="5"/>
      <c r="B12" s="11">
        <v>4</v>
      </c>
      <c r="C12" s="4">
        <f t="shared" ref="C12:C18" si="0">INT((C11-$E$4)*(1+$E$5))</f>
        <v>301</v>
      </c>
    </row>
    <row r="13" spans="1:8">
      <c r="B13" s="11">
        <v>5</v>
      </c>
      <c r="C13" s="4">
        <f t="shared" si="0"/>
        <v>273</v>
      </c>
    </row>
    <row r="14" spans="1:8" ht="20">
      <c r="A14" s="2"/>
      <c r="B14" s="11">
        <v>6</v>
      </c>
      <c r="C14" s="4">
        <f t="shared" si="0"/>
        <v>241</v>
      </c>
    </row>
    <row r="15" spans="1:8">
      <c r="A15" s="5"/>
      <c r="B15" s="11">
        <v>7</v>
      </c>
      <c r="C15" s="4">
        <f t="shared" si="0"/>
        <v>204</v>
      </c>
    </row>
    <row r="16" spans="1:8">
      <c r="A16" s="5"/>
      <c r="B16" s="11">
        <v>8</v>
      </c>
      <c r="C16" s="4">
        <f t="shared" si="0"/>
        <v>162</v>
      </c>
    </row>
    <row r="17" spans="1:3">
      <c r="A17" s="5"/>
      <c r="B17" s="11">
        <v>9</v>
      </c>
      <c r="C17" s="4">
        <f t="shared" si="0"/>
        <v>113</v>
      </c>
    </row>
    <row r="18" spans="1:3">
      <c r="A18" s="5"/>
      <c r="B18" s="11">
        <v>10</v>
      </c>
      <c r="C18" s="4">
        <f t="shared" si="0"/>
        <v>57</v>
      </c>
    </row>
    <row r="19" spans="1:3" ht="20">
      <c r="A19" s="2"/>
      <c r="B19" s="29">
        <v>11</v>
      </c>
      <c r="C19" s="30">
        <f>INT((C18-$E$4)*(1+$E$5))</f>
        <v>-7</v>
      </c>
    </row>
    <row r="20" spans="1:3">
      <c r="A20" s="5"/>
      <c r="C20" s="25"/>
    </row>
    <row r="21" spans="1:3">
      <c r="A21" s="5"/>
      <c r="C21" s="25"/>
    </row>
    <row r="22" spans="1:3">
      <c r="A22" s="5"/>
    </row>
    <row r="23" spans="1:3">
      <c r="A23" s="5"/>
    </row>
    <row r="24" spans="1:3">
      <c r="A24" s="5"/>
    </row>
    <row r="25" spans="1:3">
      <c r="A25" s="5"/>
    </row>
    <row r="26" spans="1:3">
      <c r="A26" s="5"/>
    </row>
    <row r="27" spans="1:3">
      <c r="A27" s="5"/>
    </row>
    <row r="28" spans="1:3">
      <c r="A28" s="5"/>
    </row>
    <row r="29" spans="1:3">
      <c r="A29" s="5"/>
    </row>
    <row r="30" spans="1:3">
      <c r="A3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A8CC-CD4A-CE45-A4C8-93C246D86842}">
  <dimension ref="A1:H31"/>
  <sheetViews>
    <sheetView zoomScaleNormal="100" workbookViewId="0">
      <selection activeCell="Q7" sqref="Q7"/>
    </sheetView>
  </sheetViews>
  <sheetFormatPr baseColWidth="10" defaultRowHeight="17"/>
  <cols>
    <col min="1" max="1" width="4.6640625" style="1" customWidth="1"/>
    <col min="2" max="2" width="11.5" style="1" bestFit="1" customWidth="1"/>
    <col min="3" max="16384" width="10.83203125" style="1"/>
  </cols>
  <sheetData>
    <row r="1" spans="1:8" ht="23">
      <c r="A1" s="3" t="s">
        <v>14</v>
      </c>
    </row>
    <row r="2" spans="1:8" ht="20">
      <c r="A2" s="2" t="s">
        <v>38</v>
      </c>
      <c r="E2" s="7"/>
      <c r="F2" s="7"/>
      <c r="G2" s="7"/>
      <c r="H2" s="7"/>
    </row>
    <row r="3" spans="1:8">
      <c r="A3" s="37" t="s">
        <v>0</v>
      </c>
      <c r="B3" s="1" t="s">
        <v>39</v>
      </c>
      <c r="F3" s="7"/>
      <c r="G3" s="7"/>
      <c r="H3" s="7"/>
    </row>
    <row r="4" spans="1:8" ht="36">
      <c r="A4" s="5"/>
      <c r="B4" s="36" t="s">
        <v>28</v>
      </c>
      <c r="C4" s="20" t="s">
        <v>40</v>
      </c>
      <c r="D4" s="21" t="s">
        <v>41</v>
      </c>
    </row>
    <row r="5" spans="1:8">
      <c r="A5" s="5"/>
      <c r="B5" s="33" t="s">
        <v>42</v>
      </c>
      <c r="C5" s="1">
        <v>84</v>
      </c>
      <c r="D5" s="12">
        <v>52</v>
      </c>
      <c r="E5" s="31"/>
    </row>
    <row r="6" spans="1:8">
      <c r="A6" s="5"/>
      <c r="B6" s="11" t="s">
        <v>43</v>
      </c>
      <c r="C6" s="1">
        <v>75</v>
      </c>
      <c r="D6" s="12">
        <v>56</v>
      </c>
    </row>
    <row r="7" spans="1:8" ht="18">
      <c r="A7" s="5"/>
      <c r="B7" s="34" t="s">
        <v>44</v>
      </c>
      <c r="C7" s="32">
        <v>78</v>
      </c>
      <c r="D7" s="35">
        <v>55</v>
      </c>
    </row>
    <row r="8" spans="1:8">
      <c r="A8" s="5"/>
      <c r="B8" s="11" t="s">
        <v>45</v>
      </c>
      <c r="C8" s="1">
        <v>64</v>
      </c>
      <c r="D8" s="12">
        <v>58</v>
      </c>
    </row>
    <row r="9" spans="1:8" ht="20">
      <c r="A9" s="38"/>
      <c r="B9" s="14" t="s">
        <v>46</v>
      </c>
      <c r="C9" s="24">
        <v>59</v>
      </c>
      <c r="D9" s="15">
        <v>47</v>
      </c>
    </row>
    <row r="10" spans="1:8">
      <c r="A10" s="5"/>
    </row>
    <row r="11" spans="1:8">
      <c r="A11" s="5"/>
    </row>
    <row r="12" spans="1:8">
      <c r="A12" s="37" t="s">
        <v>1</v>
      </c>
      <c r="B12" s="1" t="s">
        <v>47</v>
      </c>
    </row>
    <row r="13" spans="1:8" ht="36">
      <c r="A13" s="39"/>
      <c r="B13" s="41" t="s">
        <v>48</v>
      </c>
      <c r="C13" s="21" t="s">
        <v>49</v>
      </c>
    </row>
    <row r="14" spans="1:8" ht="20">
      <c r="A14" s="2"/>
      <c r="B14" s="11">
        <v>1</v>
      </c>
      <c r="C14" s="12">
        <v>80.099999999999994</v>
      </c>
    </row>
    <row r="15" spans="1:8">
      <c r="A15" s="5"/>
      <c r="B15" s="11">
        <v>2</v>
      </c>
      <c r="C15" s="12">
        <v>87.1</v>
      </c>
    </row>
    <row r="16" spans="1:8">
      <c r="A16" s="5"/>
      <c r="B16" s="11">
        <v>3</v>
      </c>
      <c r="C16" s="12">
        <v>94.9</v>
      </c>
    </row>
    <row r="17" spans="1:3">
      <c r="A17" s="5"/>
      <c r="B17" s="11">
        <v>4</v>
      </c>
      <c r="C17" s="12">
        <v>102.2</v>
      </c>
    </row>
    <row r="18" spans="1:3">
      <c r="A18" s="5"/>
      <c r="B18" s="11">
        <v>5</v>
      </c>
      <c r="C18" s="40">
        <v>109</v>
      </c>
    </row>
    <row r="19" spans="1:3" ht="20">
      <c r="A19" s="2"/>
      <c r="B19" s="11">
        <v>6</v>
      </c>
      <c r="C19" s="12">
        <v>115.3</v>
      </c>
    </row>
    <row r="20" spans="1:3">
      <c r="A20" s="5"/>
      <c r="B20" s="11">
        <v>7</v>
      </c>
      <c r="C20" s="12">
        <v>121.4</v>
      </c>
    </row>
    <row r="21" spans="1:3">
      <c r="A21" s="5"/>
      <c r="B21" s="11">
        <v>8</v>
      </c>
      <c r="C21" s="12">
        <v>127.8</v>
      </c>
    </row>
    <row r="22" spans="1:3">
      <c r="A22" s="5"/>
      <c r="B22" s="11">
        <v>9</v>
      </c>
      <c r="C22" s="40">
        <v>133</v>
      </c>
    </row>
    <row r="23" spans="1:3">
      <c r="A23" s="5"/>
      <c r="B23" s="11">
        <v>10</v>
      </c>
      <c r="C23" s="12">
        <v>138.30000000000001</v>
      </c>
    </row>
    <row r="24" spans="1:3">
      <c r="A24" s="5"/>
      <c r="B24" s="11">
        <v>11</v>
      </c>
      <c r="C24" s="12">
        <v>142.69999999999999</v>
      </c>
    </row>
    <row r="25" spans="1:3">
      <c r="A25" s="5"/>
      <c r="B25" s="11">
        <v>12</v>
      </c>
      <c r="C25" s="12">
        <v>148.6</v>
      </c>
    </row>
    <row r="26" spans="1:3">
      <c r="A26" s="5"/>
      <c r="B26" s="11">
        <v>13</v>
      </c>
      <c r="C26" s="12">
        <v>155.5</v>
      </c>
    </row>
    <row r="27" spans="1:3">
      <c r="A27" s="5"/>
      <c r="B27" s="11">
        <v>14</v>
      </c>
      <c r="C27" s="12">
        <v>162.19999999999999</v>
      </c>
    </row>
    <row r="28" spans="1:3">
      <c r="A28" s="5"/>
      <c r="B28" s="11">
        <v>15</v>
      </c>
      <c r="C28" s="12">
        <v>168.9</v>
      </c>
    </row>
    <row r="29" spans="1:3">
      <c r="A29" s="5"/>
      <c r="B29" s="11">
        <v>16</v>
      </c>
      <c r="C29" s="12">
        <v>172.1</v>
      </c>
    </row>
    <row r="30" spans="1:3">
      <c r="A30" s="5"/>
      <c r="B30" s="11">
        <v>17</v>
      </c>
      <c r="C30" s="12">
        <v>173.9</v>
      </c>
    </row>
    <row r="31" spans="1:3">
      <c r="B31" s="14">
        <v>18</v>
      </c>
      <c r="C31" s="15">
        <v>174.2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5.1</vt:lpstr>
      <vt:lpstr>5.2</vt:lpstr>
      <vt:lpstr>5.3</vt:lpstr>
      <vt:lpstr>5.4</vt:lpstr>
      <vt:lpstr>5.5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Callum Arthur</dc:creator>
  <cp:lastModifiedBy>InstallOffice4</cp:lastModifiedBy>
  <dcterms:created xsi:type="dcterms:W3CDTF">2024-03-27T20:40:33Z</dcterms:created>
  <dcterms:modified xsi:type="dcterms:W3CDTF">2025-08-12T09:51:19Z</dcterms:modified>
</cp:coreProperties>
</file>